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G:\E FATURA\2021\YOL RAPORU_2021\"/>
    </mc:Choice>
  </mc:AlternateContent>
  <xr:revisionPtr revIDLastSave="0" documentId="13_ncr:1_{8F07DCDC-A16A-4E05-B61A-0F066C7AEAE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G27" i="1"/>
  <c r="G24" i="1"/>
  <c r="G23" i="1"/>
  <c r="F15" i="1"/>
  <c r="F14" i="1"/>
  <c r="F13" i="1"/>
  <c r="F12" i="1"/>
  <c r="F11" i="1"/>
  <c r="F10" i="1"/>
  <c r="F9" i="1"/>
  <c r="F8" i="1"/>
  <c r="F7" i="1"/>
  <c r="F6" i="1"/>
  <c r="F5" i="1"/>
  <c r="F4" i="1"/>
  <c r="D19" i="1"/>
  <c r="I10" i="1"/>
  <c r="I9" i="1"/>
  <c r="I8" i="1"/>
  <c r="I7" i="1"/>
  <c r="I6" i="1"/>
  <c r="I4" i="1"/>
  <c r="I5" i="1"/>
  <c r="H19" i="1" l="1"/>
  <c r="G19" i="1"/>
  <c r="I14" i="1" l="1"/>
  <c r="I12" i="1"/>
  <c r="I11" i="1"/>
  <c r="B23" i="1"/>
  <c r="I30" i="1" l="1"/>
  <c r="H30" i="1"/>
  <c r="G30" i="1"/>
  <c r="I18" i="1"/>
  <c r="I17" i="1"/>
  <c r="I19" i="1"/>
  <c r="G33" i="1" l="1"/>
  <c r="G35" i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<sst xmlns="http://schemas.openxmlformats.org/spreadsheetml/2006/main" count="55" uniqueCount="46">
  <si>
    <t xml:space="preserve">GİDEN :  ALİ GÜLER </t>
  </si>
  <si>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</si>
  <si>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</si>
  <si>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</si>
  <si>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</si>
  <si>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</si>
  <si>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</si>
  <si>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</si>
  <si>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</si>
  <si>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</si>
  <si>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</si>
  <si>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</si>
  <si>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</si>
  <si>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</si>
  <si>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</si>
  <si>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</si>
  <si>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</si>
  <si>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</si>
  <si>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</si>
  <si>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</si>
  <si>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</si>
  <si>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</si>
  <si>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</si>
  <si>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</si>
  <si>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SİGARA</t>
  </si>
  <si>
    <t>YOL PRİMİ</t>
  </si>
  <si>
    <t>CİRO</t>
  </si>
  <si>
    <t>YOL AVANSI</t>
  </si>
  <si>
    <t>HAVALE</t>
  </si>
  <si>
    <t>ÖDENECEK GÜN</t>
  </si>
  <si>
    <t>TESLİM OLACAK PARA</t>
  </si>
  <si>
    <t>HARCAMA</t>
  </si>
  <si>
    <t xml:space="preserve">11 / OCAK / 2021     -- EGE-- </t>
  </si>
  <si>
    <t>YARDIMCI ÇATI</t>
  </si>
  <si>
    <t>NURİ ÖZTAŞ</t>
  </si>
  <si>
    <t>MEHMET KALENDER</t>
  </si>
  <si>
    <t>KOZAKLI</t>
  </si>
  <si>
    <t>GÜLHAN TENEKE</t>
  </si>
  <si>
    <t>ALBAYRAK / ALAÇATI</t>
  </si>
  <si>
    <t>BAŞPINAR</t>
  </si>
  <si>
    <t>HAFTA İÇİ</t>
  </si>
  <si>
    <t>TEMİZLİK-ARABA</t>
  </si>
  <si>
    <t>MUSTAFA KARATAŞ</t>
  </si>
  <si>
    <t>YOL HARİÇ GELEN NAKİT</t>
  </si>
  <si>
    <t>SU VE ÇAY</t>
  </si>
  <si>
    <t>TOPLAM TESLİM OLACAK NAKİT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</si>
</sst>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3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Alignment="1">
      <alignment horizontal="left"/>
    </xf>
    <xf numFmtId="0" fontId="2" fillId="0" borderId="0" xfId="0" applyFont="1"/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topLeftCell="A17" zoomScaleNormal="100" workbookViewId="0">
      <pane ySplit="1440" activePane="bottomLeft"/>
      <selection activeCell="F1" sqref="F1:J19"/>
      <selection pane="bottomLeft"/>
    </sheetView>
  </sheetViews>
  <sheetFormatPr defaultRowHeight="15" x14ac:dyDescent="0.25"/>
  <cols>
    <col min="1" max="1" width="37.7109375" bestFit="1" customWidth="1"/>
    <col min="2" max="2" width="14.5703125" bestFit="1" customWidth="1"/>
    <col min="3" max="3" width="13.140625" bestFit="1" customWidth="1"/>
    <col min="4" max="4" width="19.5703125" bestFit="1" customWidth="1"/>
    <col min="5" max="5" width="11.42578125" customWidth="1"/>
    <col min="6" max="6" width="26.5703125" bestFit="1" customWidth="1"/>
    <col min="7" max="7" width="17.5703125" customWidth="1"/>
    <col min="8" max="8" width="15.85546875" bestFit="1" customWidth="1"/>
    <col min="9" max="9" width="14.85546875" bestFit="1" customWidth="1"/>
    <col min="10" max="10" width="19.5703125" bestFit="1" customWidth="1"/>
  </cols>
  <sheetData>
    <row r="1" spans="1:10" ht="19.5" thickBot="1" x14ac:dyDescent="0.35">
      <c r="A1" s="1" t="s">
        <v>0</v>
      </c>
      <c r="B1" s="68" t="s">
        <v>32</v>
      </c>
      <c r="C1" s="68"/>
      <c r="D1" s="69"/>
      <c r="E1" s="2"/>
      <c r="F1" s="56" t="s">
        <v>1</v>
      </c>
      <c r="G1" s="57"/>
      <c r="H1" s="58" t="s">
        <v>2</v>
      </c>
      <c r="I1" s="59">
        <v>44207</v>
      </c>
      <c r="J1" s="60"/>
    </row>
    <row r="2" spans="1:10" ht="18.75" x14ac:dyDescent="0.25">
      <c r="A2" s="70" t="s">
        <v>3</v>
      </c>
      <c r="B2" s="71"/>
      <c r="C2" s="71"/>
      <c r="D2" s="72"/>
      <c r="F2" s="73" t="s">
        <v>4</v>
      </c>
      <c r="G2" s="73"/>
      <c r="H2" s="73"/>
      <c r="I2" s="73"/>
      <c r="J2" s="67" t="s">
        <v>29</v>
      </c>
    </row>
    <row r="3" spans="1:10" ht="18.75" x14ac:dyDescent="0.3">
      <c r="A3" s="3" t="s">
        <v>5</v>
      </c>
      <c r="B3" s="4" t="s">
        <v>6</v>
      </c>
      <c r="C3" s="4" t="s">
        <v>7</v>
      </c>
      <c r="D3" s="5" t="s">
        <v>26</v>
      </c>
      <c r="E3" s="6"/>
      <c r="F3" s="4" t="s">
        <v>8</v>
      </c>
      <c r="G3" s="4" t="s">
        <v>9</v>
      </c>
      <c r="H3" s="4" t="s">
        <v>28</v>
      </c>
      <c r="I3" s="4" t="s">
        <v>10</v>
      </c>
      <c r="J3" s="60"/>
    </row>
    <row r="4" spans="1:10" ht="18.75" x14ac:dyDescent="0.3">
      <c r="A4" s="7" t="s">
        <v>33</v>
      </c>
      <c r="B4" s="54">
        <v>44202</v>
      </c>
      <c r="C4" s="8"/>
      <c r="D4" s="9">
        <v>4897</v>
      </c>
      <c r="E4" s="6"/>
      <c r="F4" s="7" t="str">
        <f>A4</f>
        <v>YARDIMCI ÇATI</v>
      </c>
      <c r="G4" s="10"/>
      <c r="H4" s="11"/>
      <c r="I4" s="61">
        <f t="shared" ref="I4" si="0">D4-G4-H4</f>
        <v>4897</v>
      </c>
      <c r="J4" s="57"/>
    </row>
    <row r="5" spans="1:10" ht="18.75" x14ac:dyDescent="0.3">
      <c r="A5" s="7" t="s">
        <v>34</v>
      </c>
      <c r="B5" s="54">
        <v>44202</v>
      </c>
      <c r="C5" s="8"/>
      <c r="D5" s="9">
        <v>6549</v>
      </c>
      <c r="E5" s="6"/>
      <c r="F5" s="7" t="str">
        <f t="shared" ref="F5:F15" si="1">A5</f>
        <v>NURİ ÖZTAŞ</v>
      </c>
      <c r="G5" s="10"/>
      <c r="H5" s="12"/>
      <c r="I5" s="61">
        <f>D5-G5-H5</f>
        <v>6549</v>
      </c>
      <c r="J5" s="57" t="s">
        <v>40</v>
      </c>
    </row>
    <row r="6" spans="1:10" ht="18.75" x14ac:dyDescent="0.3">
      <c r="A6" s="7" t="s">
        <v>35</v>
      </c>
      <c r="B6" s="54">
        <v>44202</v>
      </c>
      <c r="C6" s="8"/>
      <c r="D6" s="9">
        <v>6840</v>
      </c>
      <c r="E6" s="6"/>
      <c r="F6" s="7" t="str">
        <f t="shared" si="1"/>
        <v>MEHMET KALENDER</v>
      </c>
      <c r="G6" s="10">
        <v>500</v>
      </c>
      <c r="H6" s="12">
        <v>6000</v>
      </c>
      <c r="I6" s="61">
        <f t="shared" ref="I6:I10" si="2">D6-G6-H6</f>
        <v>340</v>
      </c>
      <c r="J6" s="57"/>
    </row>
    <row r="7" spans="1:10" ht="18.75" x14ac:dyDescent="0.3">
      <c r="A7" s="7" t="s">
        <v>36</v>
      </c>
      <c r="B7" s="54">
        <v>44202</v>
      </c>
      <c r="C7" s="8"/>
      <c r="D7" s="9">
        <v>5590</v>
      </c>
      <c r="E7" s="6"/>
      <c r="F7" s="7" t="str">
        <f t="shared" si="1"/>
        <v>KOZAKLI</v>
      </c>
      <c r="G7" s="55">
        <v>6800</v>
      </c>
      <c r="H7" s="12"/>
      <c r="I7" s="61">
        <f t="shared" si="2"/>
        <v>-1210</v>
      </c>
      <c r="J7" s="57"/>
    </row>
    <row r="8" spans="1:10" ht="18.75" x14ac:dyDescent="0.3">
      <c r="A8" s="7" t="s">
        <v>37</v>
      </c>
      <c r="B8" s="54">
        <v>44202</v>
      </c>
      <c r="C8" s="8"/>
      <c r="D8" s="9">
        <v>1475</v>
      </c>
      <c r="E8" s="6"/>
      <c r="F8" s="7" t="str">
        <f t="shared" si="1"/>
        <v>GÜLHAN TENEKE</v>
      </c>
      <c r="G8" s="55"/>
      <c r="H8" s="11"/>
      <c r="I8" s="61">
        <f t="shared" si="2"/>
        <v>1475</v>
      </c>
      <c r="J8" s="57" t="s">
        <v>40</v>
      </c>
    </row>
    <row r="9" spans="1:10" ht="18.75" x14ac:dyDescent="0.3">
      <c r="A9" s="7" t="s">
        <v>38</v>
      </c>
      <c r="B9" s="54">
        <v>44202</v>
      </c>
      <c r="C9" s="8"/>
      <c r="D9" s="9">
        <v>2478</v>
      </c>
      <c r="E9" s="6"/>
      <c r="F9" s="7" t="str">
        <f t="shared" si="1"/>
        <v>ALBAYRAK / ALAÇATI</v>
      </c>
      <c r="G9" s="55"/>
      <c r="H9" s="11"/>
      <c r="I9" s="61">
        <f t="shared" si="2"/>
        <v>2478</v>
      </c>
      <c r="J9" s="57" t="s">
        <v>40</v>
      </c>
    </row>
    <row r="10" spans="1:10" ht="18.75" x14ac:dyDescent="0.3">
      <c r="A10" s="7" t="s">
        <v>39</v>
      </c>
      <c r="B10" s="54">
        <v>44202</v>
      </c>
      <c r="C10" s="8"/>
      <c r="D10" s="9">
        <v>7350</v>
      </c>
      <c r="E10" s="6"/>
      <c r="F10" s="7" t="str">
        <f t="shared" si="1"/>
        <v>BAŞPINAR</v>
      </c>
      <c r="G10" s="10">
        <v>7350</v>
      </c>
      <c r="H10" s="11"/>
      <c r="I10" s="61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1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1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1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1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1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27</v>
      </c>
      <c r="G16" s="10">
        <v>700</v>
      </c>
      <c r="H16" s="13"/>
      <c r="I16" s="61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1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1">
        <f t="shared" si="4"/>
        <v>0</v>
      </c>
      <c r="J18" s="57" t="s">
        <v>11</v>
      </c>
    </row>
    <row r="19" spans="1:10" ht="19.5" thickBot="1" x14ac:dyDescent="0.35">
      <c r="A19" s="74" t="s">
        <v>11</v>
      </c>
      <c r="B19" s="75"/>
      <c r="C19" s="76"/>
      <c r="D19" s="20">
        <f>SUM(D4:D15)</f>
        <v>35179</v>
      </c>
      <c r="E19" s="21"/>
      <c r="F19" s="62" t="s">
        <v>11</v>
      </c>
      <c r="G19" s="63">
        <f>SUM(G4:G18)</f>
        <v>15350</v>
      </c>
      <c r="H19" s="64">
        <f>SUM(H4:H18)</f>
        <v>6000</v>
      </c>
      <c r="I19" s="65">
        <f>SUM(I4:I18)</f>
        <v>14529</v>
      </c>
      <c r="J19" s="66">
        <f>SUM(G19:I19)</f>
        <v>35879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13</v>
      </c>
      <c r="D21" s="23" t="s">
        <v>14</v>
      </c>
      <c r="F21" s="77" t="s">
        <v>15</v>
      </c>
      <c r="G21" s="78"/>
      <c r="H21" s="78"/>
      <c r="I21" s="79"/>
    </row>
    <row r="22" spans="1:10" ht="18.75" x14ac:dyDescent="0.25">
      <c r="A22" s="24" t="s">
        <v>16</v>
      </c>
      <c r="B22" s="4">
        <v>243136</v>
      </c>
      <c r="C22" s="4">
        <v>241515</v>
      </c>
      <c r="D22" s="25">
        <f>B22-C22</f>
        <v>1621</v>
      </c>
      <c r="F22" s="26" t="s">
        <v>8</v>
      </c>
      <c r="G22" s="8" t="s">
        <v>17</v>
      </c>
      <c r="H22" s="8" t="s">
        <v>18</v>
      </c>
      <c r="I22" s="27" t="s">
        <v>11</v>
      </c>
    </row>
    <row r="23" spans="1:10" ht="18.75" x14ac:dyDescent="0.3">
      <c r="A23" s="24" t="s">
        <v>19</v>
      </c>
      <c r="B23" s="28">
        <f>G23</f>
        <v>1125</v>
      </c>
      <c r="C23" s="29"/>
      <c r="D23" s="30">
        <f>B23/D22</f>
        <v>0.69401603948180135</v>
      </c>
      <c r="F23" s="31" t="s">
        <v>20</v>
      </c>
      <c r="G23" s="32">
        <f>396+200+529</f>
        <v>1125</v>
      </c>
      <c r="H23" s="32"/>
      <c r="I23" s="14"/>
    </row>
    <row r="24" spans="1:10" ht="19.5" thickBot="1" x14ac:dyDescent="0.3">
      <c r="A24" s="33" t="s">
        <v>21</v>
      </c>
      <c r="B24" s="34">
        <f>G30</f>
        <v>1694</v>
      </c>
      <c r="C24" s="35">
        <f>D19</f>
        <v>35179</v>
      </c>
      <c r="D24" s="36">
        <f>B24/C24</f>
        <v>4.8153728076409219E-2</v>
      </c>
      <c r="F24" s="37" t="s">
        <v>22</v>
      </c>
      <c r="G24" s="10">
        <f>30+80+77</f>
        <v>187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23</v>
      </c>
      <c r="G25" s="10">
        <v>200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25</v>
      </c>
      <c r="G26" s="45">
        <v>50</v>
      </c>
      <c r="H26" s="10"/>
      <c r="I26" s="14"/>
    </row>
    <row r="27" spans="1:10" ht="18.75" x14ac:dyDescent="0.3">
      <c r="A27" s="87" t="s">
        <v>43</v>
      </c>
      <c r="B27" s="88"/>
      <c r="F27" s="37" t="s">
        <v>24</v>
      </c>
      <c r="G27" s="10">
        <f>16+32+32</f>
        <v>80</v>
      </c>
      <c r="H27" s="10"/>
      <c r="I27" s="14"/>
    </row>
    <row r="28" spans="1:10" ht="18.75" x14ac:dyDescent="0.3">
      <c r="A28" s="83" t="s">
        <v>42</v>
      </c>
      <c r="B28" s="84">
        <v>2000</v>
      </c>
      <c r="F28" s="37" t="s">
        <v>44</v>
      </c>
      <c r="G28" s="10">
        <v>17</v>
      </c>
      <c r="H28" s="10"/>
      <c r="I28" s="43"/>
    </row>
    <row r="29" spans="1:10" ht="19.5" thickBot="1" x14ac:dyDescent="0.35">
      <c r="A29" s="83" t="s">
        <v>36</v>
      </c>
      <c r="B29" s="84">
        <v>800</v>
      </c>
      <c r="F29" s="44" t="s">
        <v>41</v>
      </c>
      <c r="G29" s="45">
        <v>35</v>
      </c>
      <c r="H29" s="45"/>
      <c r="I29" s="43"/>
    </row>
    <row r="30" spans="1:10" ht="19.5" thickBot="1" x14ac:dyDescent="0.35">
      <c r="A30" s="85" t="s">
        <v>11</v>
      </c>
      <c r="B30" s="86">
        <v>2800</v>
      </c>
      <c r="C30" s="42"/>
      <c r="D30" s="42"/>
      <c r="F30" s="46" t="s">
        <v>11</v>
      </c>
      <c r="G30" s="47">
        <f>SUM(G23:G29)</f>
        <v>1694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81"/>
      <c r="C31" s="48"/>
    </row>
    <row r="32" spans="1:10" ht="18.75" x14ac:dyDescent="0.3">
      <c r="A32" s="56" t="s">
        <v>45</v>
      </c>
      <c r="B32" s="89">
        <f>B30+G35</f>
        <v>16456</v>
      </c>
      <c r="C32" s="48"/>
      <c r="F32" s="10"/>
      <c r="G32" s="50"/>
    </row>
    <row r="33" spans="2:7" ht="18.75" x14ac:dyDescent="0.3">
      <c r="B33" s="80"/>
      <c r="F33" s="51" t="s">
        <v>31</v>
      </c>
      <c r="G33" s="50">
        <f>G30</f>
        <v>1694</v>
      </c>
    </row>
    <row r="34" spans="2:7" ht="18.75" x14ac:dyDescent="0.3">
      <c r="B34" s="80"/>
      <c r="F34" s="51"/>
      <c r="G34" s="50"/>
    </row>
    <row r="35" spans="2:7" ht="18.75" x14ac:dyDescent="0.3">
      <c r="B35" s="80"/>
      <c r="F35" s="51" t="s">
        <v>30</v>
      </c>
      <c r="G35" s="50">
        <f>(G19-G30)</f>
        <v>13656</v>
      </c>
    </row>
    <row r="36" spans="2:7" ht="18.75" x14ac:dyDescent="0.3">
      <c r="B36" s="80"/>
    </row>
    <row r="37" spans="2:7" ht="18.75" x14ac:dyDescent="0.3">
      <c r="B37" s="80"/>
    </row>
    <row r="38" spans="2:7" ht="18.75" x14ac:dyDescent="0.3">
      <c r="B38" s="82"/>
    </row>
    <row r="39" spans="2:7" ht="18.75" x14ac:dyDescent="0.3">
      <c r="B39" s="82"/>
    </row>
    <row r="40" spans="2:7" ht="18.75" x14ac:dyDescent="0.3">
      <c r="B40" s="82"/>
    </row>
    <row r="41" spans="2:7" ht="18.75" x14ac:dyDescent="0.3">
      <c r="B41" s="82"/>
    </row>
    <row r="42" spans="2:7" ht="18.75" x14ac:dyDescent="0.3">
      <c r="B42" s="82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2021-01-11T07:58:04Z</cp:lastPrinted>
  <dcterms:created xsi:type="dcterms:W3CDTF">2015-06-05T18:17:20Z</dcterms:created>
  <dcterms:modified xsi:type="dcterms:W3CDTF">2021-01-11T07:58:16Z</dcterms:modified>
</cp:coreProperties>
</file>